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водный сметный расчет" sheetId="1" r:id="rId1"/>
  </sheets>
  <definedNames>
    <definedName name="_xlnm.Print_Titles_1">"'сводный сметный расчет'!$25":25</definedName>
  </definedNames>
  <calcPr fullCalcOnLoad="1"/>
</workbook>
</file>

<file path=xl/sharedStrings.xml><?xml version="1.0" encoding="utf-8"?>
<sst xmlns="http://schemas.openxmlformats.org/spreadsheetml/2006/main" count="64" uniqueCount="56">
  <si>
    <t xml:space="preserve"> РАСЧЕТ СТОИМОСТИ СТРОИТЕЛЬСТВА</t>
  </si>
  <si>
    <t>«РЕКОНСТРУКЦИЯ АВТОМОБИЛЬНОЙ ДОРОГИ УЛИЦ ЗАЩИТНИКОВ ОТЕЧЕСТВА-СОЛНЕЧНАЯ-ПОКРОВСКАЯ В Г.ЮГОРСКЕ»</t>
  </si>
  <si>
    <t>СТОИМОСТЬ РАБОТ В ТЕКУЩИХ ЦЕНАХ С НДС 18%  100 052,92 ТЫС.РУБ.</t>
  </si>
  <si>
    <t>СОСТАВЛЕН В ЦЕНАХ  2001г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</si>
  <si>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</si>
  <si>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</si>
  <si>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</si>
  <si>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стоимость, тыс. руб.</t>
  </si>
  <si>
    <t>Общая сметная стоимость, тыс. руб.</t>
  </si>
  <si>
    <t>строительных работ</t>
  </si>
  <si>
    <t>монтажных работ</t>
  </si>
  <si>
    <t>оборудования, мебели, инвентаря</t>
  </si>
  <si>
    <t>прочих</t>
  </si>
  <si>
    <t>Глава 1. Подготовка территории строительства</t>
  </si>
  <si>
    <t>ЛС</t>
  </si>
  <si>
    <t>157.3-1-1 Подготовительные работы</t>
  </si>
  <si>
    <t>157.3-1-2 Переустройство газопровода</t>
  </si>
  <si>
    <t>157.3-1-3 Защита водоводов</t>
  </si>
  <si>
    <t>157.3-1-4 Переустройство КЛ-10кВ</t>
  </si>
  <si>
    <t>Итого по Главе 1</t>
  </si>
  <si>
    <t>Глава 2. Основные объекты строительства</t>
  </si>
  <si>
    <t>157.3-2-1 Земляное полотно</t>
  </si>
  <si>
    <t>157.3-2-2 Дорожная одежда</t>
  </si>
  <si>
    <t>Итого по Главе 2</t>
  </si>
  <si>
    <t>Глава 7. Благоустройство и озеленение территории</t>
  </si>
  <si>
    <t>157.3-7-1 Дорожные знаки и обустройство дороги</t>
  </si>
  <si>
    <t>157.3-7-2 Наружное освещение и переустройство электросетей</t>
  </si>
  <si>
    <t>Итого по Главе 7</t>
  </si>
  <si>
    <t>Итого по Главам 1-7</t>
  </si>
  <si>
    <t>Индекс перевода в текущие цены. СМР=4,64; ОБ=3,27; ПР=4,82</t>
  </si>
  <si>
    <t>Глава 8. Временные здания и сооружения</t>
  </si>
  <si>
    <t>ГСН-81-05-01-2001 прил 1 п.4.1.3</t>
  </si>
  <si>
    <t>Временные здания и сооружения - 1,5х0,8=1,2%</t>
  </si>
  <si>
    <t>Итого по Главе 8</t>
  </si>
  <si>
    <t>Итого по Главам 1-8</t>
  </si>
  <si>
    <t>Глава 9. Прочие работы и затраты</t>
  </si>
  <si>
    <t>ГСН-81-05-02-2007 Расчет</t>
  </si>
  <si>
    <t>Производство работ в зимнее время</t>
  </si>
  <si>
    <t>МДС 81-35.2004 прил.8 п.9.9</t>
  </si>
  <si>
    <t>Добровольное страхование - 1%</t>
  </si>
  <si>
    <t>Пусконаладочные работы</t>
  </si>
  <si>
    <t>Итого по Главе 9</t>
  </si>
  <si>
    <t>Итого по Главам 1-9</t>
  </si>
  <si>
    <t>Непредвиденные затраты</t>
  </si>
  <si>
    <t>МДС 81-35.2004 п.4.96</t>
  </si>
  <si>
    <t>Непредвиденные затраты — 1%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</si>
  <si>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</si>
  <si>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</si>
  <si>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</si>
  <si>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п.4.100</t>
  </si>
  <si>
    <t>НДС - 18%</t>
  </si>
  <si>
    <t>Итого Налоги</t>
  </si>
  <si>
    <t>Всего по сводному расчету</t>
  </si>
  <si>
    <t>Составил: инженер ОПС ДЖК и СК                      _______________________ П.С.Нимой</t>
  </si>
  <si>
    <t>Проверил: начальник отдела ОПС ДЖК и СК       _______________________ И.Г.Камаева</t>
  </si>
  <si>
    <r>
      <t xml:space="preserve">                                          </t>
    </r>
    <r>
      <rPr>
        <b/>
        <sz val="12"/>
        <rFont val="Arial"/>
        <family val="2"/>
      </rPr>
      <t xml:space="preserve">Часть IV. ОБОСНОВАНИЕ ФОРМИРОВАНИЯ НАЧАЛЬНОЙ (МАКСИМАЛЬНОЙ) ЦЕНЫ КОНТРАКТА </t>
    </r>
    <r>
      <rPr>
        <sz val="10"/>
        <rFont val="Arial"/>
        <family val="2"/>
      </rPr>
      <t xml:space="preserve">
Ссылки на нормативные акты:     
Сметная стоимость определяется на основании следующих нормативных актов:     
МДС-81.33.2004; МДС-81.25.2004, МДС 81-35.2004     
Письмо Минрегиоразвития от 07.11.2011 №80394-НП/08   
Приказ Региональной службы по тарифам ХМАО-Югры  от 22.12.2011 №113 
ГСНр-81-05-01-2001, прил.1 п.4.1.3; ГСНр-81-05-02-2007
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</si>
</sst>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 Cyr"/>
      <family val="1"/>
    </font>
    <font>
      <sz val="8"/>
      <name val="Arial"/>
      <family val="2"/>
    </font>
    <font>
      <sz val="10"/>
      <name val="Times New Roman Cyr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33" applyFont="1" applyAlignment="1">
      <alignment horizontal="center" vertical="top"/>
      <protection/>
    </xf>
    <xf numFmtId="49" fontId="0" fillId="0" borderId="0" xfId="33" applyNumberFormat="1" applyFont="1" applyAlignment="1">
      <alignment horizontal="left" vertical="top"/>
      <protection/>
    </xf>
    <xf numFmtId="0" fontId="0" fillId="0" borderId="0" xfId="33" applyFont="1" applyAlignment="1">
      <alignment horizontal="left" vertical="top"/>
      <protection/>
    </xf>
    <xf numFmtId="0" fontId="0" fillId="0" borderId="0" xfId="33" applyFont="1" applyAlignment="1">
      <alignment horizontal="right" vertical="top"/>
      <protection/>
    </xf>
    <xf numFmtId="0" fontId="0" fillId="0" borderId="0" xfId="33" applyFont="1">
      <alignment/>
      <protection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33" applyFont="1" applyBorder="1" applyAlignment="1">
      <alignment horizontal="center" vertical="center"/>
      <protection/>
    </xf>
    <xf numFmtId="49" fontId="0" fillId="0" borderId="10" xfId="33" applyNumberFormat="1" applyFont="1" applyBorder="1" applyAlignment="1">
      <alignment horizontal="center" vertical="center"/>
      <protection/>
    </xf>
    <xf numFmtId="0" fontId="0" fillId="0" borderId="11" xfId="33" applyFont="1" applyBorder="1" applyAlignment="1">
      <alignment horizontal="center" vertical="top" wrapText="1"/>
      <protection/>
    </xf>
    <xf numFmtId="49" fontId="0" fillId="0" borderId="11" xfId="33" applyNumberFormat="1" applyFont="1" applyBorder="1" applyAlignment="1">
      <alignment horizontal="left" vertical="top" wrapText="1"/>
      <protection/>
    </xf>
    <xf numFmtId="0" fontId="0" fillId="0" borderId="11" xfId="33" applyFont="1" applyBorder="1" applyAlignment="1">
      <alignment horizontal="left" vertical="top" wrapText="1"/>
      <protection/>
    </xf>
    <xf numFmtId="0" fontId="0" fillId="0" borderId="11" xfId="33" applyFont="1" applyBorder="1" applyAlignment="1">
      <alignment horizontal="right" vertical="top" wrapText="1"/>
      <protection/>
    </xf>
    <xf numFmtId="0" fontId="0" fillId="0" borderId="11" xfId="33" applyFont="1" applyBorder="1" applyAlignment="1">
      <alignment horizontal="right" vertical="top"/>
      <protection/>
    </xf>
    <xf numFmtId="0" fontId="0" fillId="0" borderId="11" xfId="33" applyFont="1" applyBorder="1" applyAlignment="1">
      <alignment horizontal="center" vertical="top"/>
      <protection/>
    </xf>
    <xf numFmtId="49" fontId="0" fillId="0" borderId="11" xfId="33" applyNumberFormat="1" applyFont="1" applyBorder="1" applyAlignment="1">
      <alignment horizontal="left" vertical="top"/>
      <protection/>
    </xf>
    <xf numFmtId="0" fontId="8" fillId="0" borderId="11" xfId="33" applyFont="1" applyBorder="1" applyAlignment="1">
      <alignment horizontal="right" vertical="top" wrapText="1"/>
      <protection/>
    </xf>
    <xf numFmtId="0" fontId="0" fillId="0" borderId="11" xfId="0" applyFont="1" applyBorder="1" applyAlignment="1">
      <alignment horizontal="right" vertical="top" wrapText="1"/>
    </xf>
    <xf numFmtId="0" fontId="0" fillId="0" borderId="0" xfId="33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1" xfId="33" applyFont="1" applyBorder="1" applyAlignment="1">
      <alignment horizontal="center" vertical="center" wrapText="1"/>
      <protection/>
    </xf>
    <xf numFmtId="49" fontId="0" fillId="0" borderId="11" xfId="33" applyNumberFormat="1" applyFont="1" applyBorder="1" applyAlignment="1">
      <alignment horizontal="center" vertical="center" wrapText="1"/>
      <protection/>
    </xf>
    <xf numFmtId="0" fontId="0" fillId="0" borderId="11" xfId="33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left" vertical="top" wrapText="1"/>
      <protection/>
    </xf>
    <xf numFmtId="49" fontId="8" fillId="0" borderId="11" xfId="33" applyNumberFormat="1" applyFont="1" applyBorder="1" applyAlignment="1">
      <alignment horizontal="left" vertical="top" wrapText="1"/>
      <protection/>
    </xf>
    <xf numFmtId="49" fontId="0" fillId="0" borderId="0" xfId="33" applyNumberFormat="1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top" wrapText="1"/>
      <protection/>
    </xf>
    <xf numFmtId="0" fontId="0" fillId="0" borderId="0" xfId="33" applyFont="1" applyBorder="1" applyAlignment="1">
      <alignment horizontal="left" vertical="center" wrapText="1"/>
      <protection/>
    </xf>
    <xf numFmtId="0" fontId="0" fillId="0" borderId="0" xfId="33" applyFont="1" applyBorder="1" applyAlignment="1">
      <alignment horizontal="center" vertical="top" wrapText="1"/>
      <protection/>
    </xf>
    <xf numFmtId="0" fontId="0" fillId="0" borderId="0" xfId="33" applyFont="1" applyAlignment="1">
      <alignment horizontal="center" vertical="top"/>
      <protection/>
    </xf>
    <xf numFmtId="0" fontId="0" fillId="0" borderId="0" xfId="33" applyFont="1" applyAlignment="1">
      <alignment horizontal="left" vertical="top" wrapText="1"/>
      <protection/>
    </xf>
    <xf numFmtId="0" fontId="0" fillId="0" borderId="0" xfId="33" applyFont="1" applyAlignment="1">
      <alignment horizontal="left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showGridLines="0" tabSelected="1" zoomScalePageLayoutView="0" workbookViewId="0" topLeftCell="A13">
      <selection activeCell="A12" sqref="A12:H12"/>
    </sheetView>
  </sheetViews>
  <sheetFormatPr defaultColWidth="9.140625" defaultRowHeight="12.75" customHeight="1"/>
  <cols>
    <col min="1" max="1" width="5.00390625" style="1" customWidth="1"/>
    <col min="2" max="2" width="17.8515625" style="2" customWidth="1"/>
    <col min="3" max="3" width="48.421875" style="3" customWidth="1"/>
    <col min="4" max="4" width="14.28125" style="4" customWidth="1"/>
    <col min="5" max="5" width="14.421875" style="4" customWidth="1"/>
    <col min="6" max="6" width="13.421875" style="4" customWidth="1"/>
    <col min="7" max="7" width="13.00390625" style="4" customWidth="1"/>
    <col min="8" max="8" width="14.8515625" style="4" customWidth="1"/>
    <col min="9" max="16384" width="9.140625" style="5" customWidth="1"/>
  </cols>
  <sheetData>
    <row r="1" spans="1:8" ht="103.5" customHeight="1">
      <c r="A1" s="36" t="s">
        <v>55</v>
      </c>
      <c r="B1" s="37"/>
      <c r="C1" s="37"/>
      <c r="D1" s="37"/>
      <c r="E1" s="37"/>
      <c r="F1" s="37"/>
      <c r="G1" s="37"/>
      <c r="H1" s="37"/>
    </row>
    <row r="2" spans="1:8" ht="12.75" customHeight="1">
      <c r="A2" s="35"/>
      <c r="B2" s="35"/>
      <c r="C2" s="35"/>
      <c r="D2" s="35"/>
      <c r="E2" s="35"/>
      <c r="F2" s="35"/>
      <c r="G2" s="35"/>
      <c r="H2" s="35"/>
    </row>
    <row r="3" spans="1:256" ht="18" customHeight="1">
      <c r="A3" s="22" t="s">
        <v>0</v>
      </c>
      <c r="B3" s="22"/>
      <c r="C3" s="22"/>
      <c r="D3" s="22"/>
      <c r="E3" s="22"/>
      <c r="F3" s="22"/>
      <c r="G3" s="22"/>
      <c r="H3" s="22"/>
      <c r="I3" s="6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36.75" customHeight="1">
      <c r="A4" s="23" t="s">
        <v>1</v>
      </c>
      <c r="B4" s="23"/>
      <c r="C4" s="23"/>
      <c r="D4" s="23"/>
      <c r="E4" s="23"/>
      <c r="F4" s="23"/>
      <c r="G4" s="23"/>
      <c r="H4" s="23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 customHeight="1">
      <c r="A5" s="24" t="s">
        <v>2</v>
      </c>
      <c r="B5" s="24"/>
      <c r="C5" s="24"/>
      <c r="D5" s="8"/>
      <c r="E5" s="8"/>
      <c r="F5" s="8"/>
      <c r="G5" s="8"/>
      <c r="H5" s="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 customHeight="1">
      <c r="A6" s="25" t="s">
        <v>3</v>
      </c>
      <c r="B6" s="25"/>
      <c r="C6" s="25"/>
      <c r="D6" s="25"/>
      <c r="E6" s="25"/>
      <c r="F6" s="25"/>
      <c r="G6" s="25"/>
      <c r="H6" s="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8" ht="12.75" customHeight="1">
      <c r="A7" s="26" t="s">
        <v>4</v>
      </c>
      <c r="B7" s="27" t="s">
        <v>5</v>
      </c>
      <c r="C7" s="26" t="s">
        <v>6</v>
      </c>
      <c r="D7" s="28" t="s">
        <v>7</v>
      </c>
      <c r="E7" s="28"/>
      <c r="F7" s="28"/>
      <c r="G7" s="28"/>
      <c r="H7" s="26" t="s">
        <v>8</v>
      </c>
    </row>
    <row r="8" spans="1:8" ht="12.75" customHeight="1">
      <c r="A8" s="26"/>
      <c r="B8" s="27"/>
      <c r="C8" s="26"/>
      <c r="D8" s="26" t="s">
        <v>9</v>
      </c>
      <c r="E8" s="26" t="s">
        <v>10</v>
      </c>
      <c r="F8" s="26" t="s">
        <v>11</v>
      </c>
      <c r="G8" s="26" t="s">
        <v>12</v>
      </c>
      <c r="H8" s="26"/>
    </row>
    <row r="9" spans="1:8" ht="12.75" customHeight="1">
      <c r="A9" s="26"/>
      <c r="B9" s="27"/>
      <c r="C9" s="26"/>
      <c r="D9" s="26"/>
      <c r="E9" s="26"/>
      <c r="F9" s="26"/>
      <c r="G9" s="26"/>
      <c r="H9" s="26"/>
    </row>
    <row r="10" spans="1:8" ht="12.75" customHeight="1">
      <c r="A10" s="26"/>
      <c r="B10" s="27"/>
      <c r="C10" s="26"/>
      <c r="D10" s="26"/>
      <c r="E10" s="26"/>
      <c r="F10" s="26"/>
      <c r="G10" s="26"/>
      <c r="H10" s="26"/>
    </row>
    <row r="11" spans="1:8" ht="12.75" customHeight="1">
      <c r="A11" s="10">
        <v>1</v>
      </c>
      <c r="B11" s="11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</row>
    <row r="12" spans="1:8" ht="12.75" customHeight="1">
      <c r="A12" s="29" t="s">
        <v>13</v>
      </c>
      <c r="B12" s="29"/>
      <c r="C12" s="29"/>
      <c r="D12" s="29"/>
      <c r="E12" s="29"/>
      <c r="F12" s="29"/>
      <c r="G12" s="29"/>
      <c r="H12" s="29"/>
    </row>
    <row r="13" spans="1:8" ht="12.75" customHeight="1">
      <c r="A13" s="12">
        <v>1</v>
      </c>
      <c r="B13" s="13" t="s">
        <v>14</v>
      </c>
      <c r="C13" s="14" t="s">
        <v>15</v>
      </c>
      <c r="D13" s="15">
        <v>10.36</v>
      </c>
      <c r="E13" s="16"/>
      <c r="F13" s="16"/>
      <c r="G13" s="15">
        <v>8.04</v>
      </c>
      <c r="H13" s="15">
        <v>18.4</v>
      </c>
    </row>
    <row r="14" spans="1:8" ht="12.75" customHeight="1">
      <c r="A14" s="12">
        <v>2</v>
      </c>
      <c r="B14" s="13" t="s">
        <v>14</v>
      </c>
      <c r="C14" s="14" t="s">
        <v>16</v>
      </c>
      <c r="D14" s="15">
        <v>84.9</v>
      </c>
      <c r="E14" s="16"/>
      <c r="F14" s="16"/>
      <c r="G14" s="16"/>
      <c r="H14" s="15">
        <v>84.9</v>
      </c>
    </row>
    <row r="15" spans="1:8" ht="12.75" customHeight="1">
      <c r="A15" s="12">
        <v>3</v>
      </c>
      <c r="B15" s="13" t="s">
        <v>14</v>
      </c>
      <c r="C15" s="14" t="s">
        <v>17</v>
      </c>
      <c r="D15" s="15">
        <v>263.53</v>
      </c>
      <c r="E15" s="16"/>
      <c r="F15" s="16"/>
      <c r="G15" s="16"/>
      <c r="H15" s="15">
        <v>263.53</v>
      </c>
    </row>
    <row r="16" spans="1:8" ht="12.75" customHeight="1">
      <c r="A16" s="12">
        <v>4</v>
      </c>
      <c r="B16" s="13" t="s">
        <v>14</v>
      </c>
      <c r="C16" s="14" t="s">
        <v>18</v>
      </c>
      <c r="D16" s="15">
        <v>240.94</v>
      </c>
      <c r="E16" s="15">
        <v>273</v>
      </c>
      <c r="F16" s="16"/>
      <c r="G16" s="16"/>
      <c r="H16" s="15">
        <v>513.94</v>
      </c>
    </row>
    <row r="17" spans="1:8" ht="12.75" customHeight="1">
      <c r="A17" s="17"/>
      <c r="B17" s="18"/>
      <c r="C17" s="14" t="s">
        <v>19</v>
      </c>
      <c r="D17" s="15">
        <v>599.73</v>
      </c>
      <c r="E17" s="15">
        <v>273</v>
      </c>
      <c r="F17" s="16"/>
      <c r="G17" s="15">
        <v>8.04</v>
      </c>
      <c r="H17" s="15">
        <v>880.77</v>
      </c>
    </row>
    <row r="18" spans="1:8" ht="12.75" customHeight="1">
      <c r="A18" s="29" t="s">
        <v>20</v>
      </c>
      <c r="B18" s="29"/>
      <c r="C18" s="29"/>
      <c r="D18" s="29"/>
      <c r="E18" s="29"/>
      <c r="F18" s="29"/>
      <c r="G18" s="29"/>
      <c r="H18" s="29"/>
    </row>
    <row r="19" spans="1:8" ht="12.75" customHeight="1">
      <c r="A19" s="12">
        <v>5</v>
      </c>
      <c r="B19" s="13" t="s">
        <v>14</v>
      </c>
      <c r="C19" s="14" t="s">
        <v>21</v>
      </c>
      <c r="D19" s="15">
        <v>276.52</v>
      </c>
      <c r="E19" s="16"/>
      <c r="F19" s="16"/>
      <c r="G19" s="16"/>
      <c r="H19" s="15">
        <v>276.52</v>
      </c>
    </row>
    <row r="20" spans="1:8" ht="12.75" customHeight="1">
      <c r="A20" s="12">
        <v>6</v>
      </c>
      <c r="B20" s="13" t="s">
        <v>14</v>
      </c>
      <c r="C20" s="14" t="s">
        <v>22</v>
      </c>
      <c r="D20" s="15">
        <v>9686.99</v>
      </c>
      <c r="E20" s="16"/>
      <c r="F20" s="16"/>
      <c r="G20" s="16"/>
      <c r="H20" s="15">
        <v>9686.99</v>
      </c>
    </row>
    <row r="21" spans="1:8" ht="12.75" customHeight="1">
      <c r="A21" s="17"/>
      <c r="B21" s="18"/>
      <c r="C21" s="14" t="s">
        <v>23</v>
      </c>
      <c r="D21" s="15">
        <v>9963.51</v>
      </c>
      <c r="E21" s="16"/>
      <c r="F21" s="16"/>
      <c r="G21" s="16"/>
      <c r="H21" s="15">
        <v>9963.51</v>
      </c>
    </row>
    <row r="22" spans="1:8" ht="12.75" customHeight="1">
      <c r="A22" s="29" t="s">
        <v>24</v>
      </c>
      <c r="B22" s="29"/>
      <c r="C22" s="29"/>
      <c r="D22" s="29"/>
      <c r="E22" s="29"/>
      <c r="F22" s="29"/>
      <c r="G22" s="29"/>
      <c r="H22" s="29"/>
    </row>
    <row r="23" spans="1:8" ht="12.75" customHeight="1">
      <c r="A23" s="12">
        <v>7</v>
      </c>
      <c r="B23" s="13" t="s">
        <v>14</v>
      </c>
      <c r="C23" s="14" t="s">
        <v>25</v>
      </c>
      <c r="D23" s="15">
        <v>4292.07</v>
      </c>
      <c r="E23" s="16"/>
      <c r="F23" s="16"/>
      <c r="G23" s="16"/>
      <c r="H23" s="15">
        <v>4292.07</v>
      </c>
    </row>
    <row r="24" spans="1:8" ht="25.5" customHeight="1">
      <c r="A24" s="12">
        <v>8</v>
      </c>
      <c r="B24" s="13" t="s">
        <v>14</v>
      </c>
      <c r="C24" s="14" t="s">
        <v>26</v>
      </c>
      <c r="D24" s="15">
        <v>1215.01</v>
      </c>
      <c r="E24" s="15">
        <v>537.81</v>
      </c>
      <c r="F24" s="15">
        <v>232.6</v>
      </c>
      <c r="G24" s="16"/>
      <c r="H24" s="15">
        <v>1985.42</v>
      </c>
    </row>
    <row r="25" spans="1:8" ht="12.75" customHeight="1">
      <c r="A25" s="17"/>
      <c r="B25" s="18"/>
      <c r="C25" s="14" t="s">
        <v>27</v>
      </c>
      <c r="D25" s="15">
        <v>5507.08</v>
      </c>
      <c r="E25" s="15">
        <v>537.81</v>
      </c>
      <c r="F25" s="15">
        <v>232.6</v>
      </c>
      <c r="G25" s="16"/>
      <c r="H25" s="15">
        <v>6277.49</v>
      </c>
    </row>
    <row r="26" spans="1:8" ht="12.75" customHeight="1">
      <c r="A26" s="17"/>
      <c r="B26" s="18"/>
      <c r="C26" s="14" t="s">
        <v>28</v>
      </c>
      <c r="D26" s="15">
        <v>16070.32</v>
      </c>
      <c r="E26" s="15">
        <v>810.81</v>
      </c>
      <c r="F26" s="15">
        <v>232.6</v>
      </c>
      <c r="G26" s="15">
        <v>8.04</v>
      </c>
      <c r="H26" s="15">
        <v>17121.77</v>
      </c>
    </row>
    <row r="27" spans="1:8" ht="12.75" customHeight="1">
      <c r="A27" s="17"/>
      <c r="B27" s="30" t="s">
        <v>29</v>
      </c>
      <c r="C27" s="30"/>
      <c r="D27" s="19">
        <f>D26*4.64</f>
        <v>74566.2848</v>
      </c>
      <c r="E27" s="19">
        <f>E26*4.64</f>
        <v>3762.1583999999993</v>
      </c>
      <c r="F27" s="19">
        <f>232.6*3.27</f>
        <v>760.602</v>
      </c>
      <c r="G27" s="19">
        <f>8.04*4.82</f>
        <v>38.7528</v>
      </c>
      <c r="H27" s="19">
        <f>D27+E27+F27+G27</f>
        <v>79127.798</v>
      </c>
    </row>
    <row r="28" spans="1:8" ht="12.75" customHeight="1">
      <c r="A28" s="29" t="s">
        <v>30</v>
      </c>
      <c r="B28" s="29"/>
      <c r="C28" s="29"/>
      <c r="D28" s="29"/>
      <c r="E28" s="29"/>
      <c r="F28" s="29"/>
      <c r="G28" s="29"/>
      <c r="H28" s="29"/>
    </row>
    <row r="29" spans="1:8" ht="25.5" customHeight="1">
      <c r="A29" s="12">
        <v>9</v>
      </c>
      <c r="B29" s="13" t="s">
        <v>31</v>
      </c>
      <c r="C29" s="14" t="s">
        <v>32</v>
      </c>
      <c r="D29" s="15">
        <f>D27*0.012</f>
        <v>894.7954176</v>
      </c>
      <c r="E29" s="15">
        <f>E27*0.012</f>
        <v>45.14590079999999</v>
      </c>
      <c r="F29" s="16"/>
      <c r="G29" s="16"/>
      <c r="H29" s="15">
        <f>D29+E29</f>
        <v>939.9413184</v>
      </c>
    </row>
    <row r="30" spans="1:8" ht="12.75" customHeight="1">
      <c r="A30" s="17"/>
      <c r="B30" s="18"/>
      <c r="C30" s="14" t="s">
        <v>33</v>
      </c>
      <c r="D30" s="15">
        <f>D29</f>
        <v>894.7954176</v>
      </c>
      <c r="E30" s="15">
        <f>E29</f>
        <v>45.14590079999999</v>
      </c>
      <c r="F30" s="20"/>
      <c r="G30" s="20"/>
      <c r="H30" s="20">
        <f>H29</f>
        <v>939.9413184</v>
      </c>
    </row>
    <row r="31" spans="1:8" ht="12.75" customHeight="1">
      <c r="A31" s="17"/>
      <c r="B31" s="18"/>
      <c r="C31" s="14" t="s">
        <v>34</v>
      </c>
      <c r="D31" s="15">
        <f>D29+D27</f>
        <v>75461.0802176</v>
      </c>
      <c r="E31" s="15">
        <f>E29+E27</f>
        <v>3807.3043007999995</v>
      </c>
      <c r="F31" s="20">
        <f>F29+F27</f>
        <v>760.602</v>
      </c>
      <c r="G31" s="20">
        <f>G29+G27</f>
        <v>38.7528</v>
      </c>
      <c r="H31" s="20">
        <f>H29+H27</f>
        <v>80067.7393184</v>
      </c>
    </row>
    <row r="32" spans="1:8" ht="12.75" customHeight="1">
      <c r="A32" s="29" t="s">
        <v>35</v>
      </c>
      <c r="B32" s="29"/>
      <c r="C32" s="29"/>
      <c r="D32" s="29"/>
      <c r="E32" s="29"/>
      <c r="F32" s="29"/>
      <c r="G32" s="29"/>
      <c r="H32" s="29"/>
    </row>
    <row r="33" spans="1:8" ht="25.5" customHeight="1">
      <c r="A33" s="12">
        <v>10</v>
      </c>
      <c r="B33" s="13" t="s">
        <v>36</v>
      </c>
      <c r="C33" s="14" t="s">
        <v>37</v>
      </c>
      <c r="D33" s="15">
        <v>2827.01</v>
      </c>
      <c r="E33" s="15">
        <v>168.48</v>
      </c>
      <c r="F33" s="16"/>
      <c r="G33" s="16"/>
      <c r="H33" s="15">
        <f>D33+E33</f>
        <v>2995.4900000000002</v>
      </c>
    </row>
    <row r="34" spans="1:8" ht="25.5" customHeight="1">
      <c r="A34" s="12">
        <v>11</v>
      </c>
      <c r="B34" s="13" t="s">
        <v>38</v>
      </c>
      <c r="C34" s="14" t="s">
        <v>39</v>
      </c>
      <c r="D34" s="16"/>
      <c r="E34" s="16"/>
      <c r="F34" s="16"/>
      <c r="G34" s="15">
        <f>H31*0.01</f>
        <v>800.6773931839999</v>
      </c>
      <c r="H34" s="15">
        <f>G34</f>
        <v>800.6773931839999</v>
      </c>
    </row>
    <row r="35" spans="1:8" ht="12.75" customHeight="1">
      <c r="A35" s="10">
        <v>1</v>
      </c>
      <c r="B35" s="11">
        <v>2</v>
      </c>
      <c r="C35" s="10">
        <v>3</v>
      </c>
      <c r="D35" s="10">
        <v>4</v>
      </c>
      <c r="E35" s="10">
        <v>5</v>
      </c>
      <c r="F35" s="10">
        <v>6</v>
      </c>
      <c r="G35" s="10">
        <v>7</v>
      </c>
      <c r="H35" s="10">
        <v>8</v>
      </c>
    </row>
    <row r="36" spans="1:8" ht="12.75" customHeight="1">
      <c r="A36" s="12">
        <v>12</v>
      </c>
      <c r="B36" s="13" t="s">
        <v>14</v>
      </c>
      <c r="C36" s="14" t="s">
        <v>40</v>
      </c>
      <c r="D36" s="16"/>
      <c r="E36" s="16"/>
      <c r="F36" s="16"/>
      <c r="G36" s="15">
        <v>87.19</v>
      </c>
      <c r="H36" s="15">
        <v>87.19</v>
      </c>
    </row>
    <row r="37" spans="1:8" ht="12.75" customHeight="1">
      <c r="A37" s="17"/>
      <c r="B37" s="18"/>
      <c r="C37" s="14" t="s">
        <v>41</v>
      </c>
      <c r="D37" s="15">
        <f>D33+D34+D36</f>
        <v>2827.01</v>
      </c>
      <c r="E37" s="15">
        <f>E33+E34+E36</f>
        <v>168.48</v>
      </c>
      <c r="F37" s="20"/>
      <c r="G37" s="20">
        <f>G33+G34+G36</f>
        <v>887.8673931839999</v>
      </c>
      <c r="H37" s="20">
        <f>H33+H34+H36</f>
        <v>3883.357393184</v>
      </c>
    </row>
    <row r="38" spans="1:8" ht="12.75" customHeight="1">
      <c r="A38" s="17"/>
      <c r="B38" s="18"/>
      <c r="C38" s="14" t="s">
        <v>42</v>
      </c>
      <c r="D38" s="15">
        <f>D31+D37</f>
        <v>78288.0902176</v>
      </c>
      <c r="E38" s="15">
        <f>E31+E37</f>
        <v>3975.7843007999995</v>
      </c>
      <c r="F38" s="20">
        <f>F31+F37</f>
        <v>760.602</v>
      </c>
      <c r="G38" s="20">
        <f>G31+G37</f>
        <v>926.6201931839998</v>
      </c>
      <c r="H38" s="20">
        <f>H31+H37</f>
        <v>83951.09671158399</v>
      </c>
    </row>
    <row r="39" spans="1:8" ht="12.75" customHeight="1">
      <c r="A39" s="29" t="s">
        <v>43</v>
      </c>
      <c r="B39" s="29"/>
      <c r="C39" s="29"/>
      <c r="D39" s="29"/>
      <c r="E39" s="29"/>
      <c r="F39" s="29"/>
      <c r="G39" s="29"/>
      <c r="H39" s="29"/>
    </row>
    <row r="40" spans="1:8" ht="25.5" customHeight="1">
      <c r="A40" s="12">
        <v>13</v>
      </c>
      <c r="B40" s="13" t="s">
        <v>44</v>
      </c>
      <c r="C40" s="14" t="s">
        <v>45</v>
      </c>
      <c r="D40" s="15">
        <f>D38*0.01</f>
        <v>782.880902176</v>
      </c>
      <c r="E40" s="15">
        <f>E38*0.01</f>
        <v>39.757843007999995</v>
      </c>
      <c r="F40" s="20">
        <f>F38*0.01</f>
        <v>7.60602</v>
      </c>
      <c r="G40" s="20">
        <f>G38*0.01</f>
        <v>9.26620193184</v>
      </c>
      <c r="H40" s="20">
        <f>H38*0.01</f>
        <v>839.5109671158399</v>
      </c>
    </row>
    <row r="41" spans="1:8" ht="12.75" customHeight="1">
      <c r="A41" s="17"/>
      <c r="B41" s="18"/>
      <c r="C41" s="14" t="s">
        <v>46</v>
      </c>
      <c r="D41" s="15">
        <f>D40</f>
        <v>782.880902176</v>
      </c>
      <c r="E41" s="15">
        <f>E40</f>
        <v>39.757843007999995</v>
      </c>
      <c r="F41" s="20">
        <f>F40</f>
        <v>7.60602</v>
      </c>
      <c r="G41" s="20">
        <f>G40</f>
        <v>9.26620193184</v>
      </c>
      <c r="H41" s="20">
        <f>H40</f>
        <v>839.5109671158399</v>
      </c>
    </row>
    <row r="42" spans="1:8" ht="12.75" customHeight="1">
      <c r="A42" s="17"/>
      <c r="B42" s="18"/>
      <c r="C42" s="14" t="s">
        <v>47</v>
      </c>
      <c r="D42" s="15">
        <f>D38+D40</f>
        <v>79070.97111977599</v>
      </c>
      <c r="E42" s="15">
        <f>E38+E40</f>
        <v>4015.5421438079993</v>
      </c>
      <c r="F42" s="20">
        <f>F38+F40</f>
        <v>768.2080199999999</v>
      </c>
      <c r="G42" s="20">
        <f>G38+G40</f>
        <v>935.8863951158398</v>
      </c>
      <c r="H42" s="20">
        <f>H38+H40</f>
        <v>84790.60767869983</v>
      </c>
    </row>
    <row r="43" spans="1:8" ht="12.75" customHeight="1">
      <c r="A43" s="29" t="s">
        <v>48</v>
      </c>
      <c r="B43" s="29"/>
      <c r="C43" s="29"/>
      <c r="D43" s="29"/>
      <c r="E43" s="29"/>
      <c r="F43" s="29"/>
      <c r="G43" s="29"/>
      <c r="H43" s="29"/>
    </row>
    <row r="44" spans="1:8" ht="25.5" customHeight="1">
      <c r="A44" s="12">
        <v>14</v>
      </c>
      <c r="B44" s="13" t="s">
        <v>49</v>
      </c>
      <c r="C44" s="14" t="s">
        <v>50</v>
      </c>
      <c r="D44" s="15">
        <f>D42*0.18</f>
        <v>14232.774801559677</v>
      </c>
      <c r="E44" s="15">
        <f>E42*0.18</f>
        <v>722.7975858854398</v>
      </c>
      <c r="F44" s="20">
        <f>F42*0.18</f>
        <v>138.27744359999997</v>
      </c>
      <c r="G44" s="20">
        <f>G42*0.18</f>
        <v>168.45955112085116</v>
      </c>
      <c r="H44" s="20">
        <f>H42*0.18</f>
        <v>15262.30938216597</v>
      </c>
    </row>
    <row r="45" spans="1:8" ht="12.75" customHeight="1">
      <c r="A45" s="17"/>
      <c r="B45" s="18"/>
      <c r="C45" s="14" t="s">
        <v>51</v>
      </c>
      <c r="D45" s="15">
        <f>D44</f>
        <v>14232.774801559677</v>
      </c>
      <c r="E45" s="15">
        <f>E44</f>
        <v>722.7975858854398</v>
      </c>
      <c r="F45" s="20">
        <f>F44</f>
        <v>138.27744359999997</v>
      </c>
      <c r="G45" s="20">
        <f>G44</f>
        <v>168.45955112085116</v>
      </c>
      <c r="H45" s="20">
        <f>H44</f>
        <v>15262.30938216597</v>
      </c>
    </row>
    <row r="46" spans="1:8" ht="12.75" customHeight="1">
      <c r="A46" s="17"/>
      <c r="B46" s="18"/>
      <c r="C46" s="14" t="s">
        <v>52</v>
      </c>
      <c r="D46" s="15">
        <f>D42+D44</f>
        <v>93303.74592133566</v>
      </c>
      <c r="E46" s="15">
        <f>E42+E44</f>
        <v>4738.339729693439</v>
      </c>
      <c r="F46" s="20">
        <f>F42+F44</f>
        <v>906.4854635999999</v>
      </c>
      <c r="G46" s="20">
        <f>G42+G44</f>
        <v>1104.345946236691</v>
      </c>
      <c r="H46" s="20">
        <f>H42+H44</f>
        <v>100052.9170608658</v>
      </c>
    </row>
    <row r="48" spans="1:256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7" ht="12.75" customHeight="1">
      <c r="B49" s="31" t="s">
        <v>53</v>
      </c>
      <c r="C49" s="31"/>
      <c r="D49" s="31"/>
      <c r="E49" s="31"/>
      <c r="F49" s="31"/>
      <c r="G49" s="31"/>
    </row>
    <row r="50" spans="1:256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8" ht="12.75" customHeight="1">
      <c r="A51" s="32"/>
      <c r="B51" s="32"/>
      <c r="C51" s="32"/>
      <c r="D51" s="32"/>
      <c r="E51" s="32"/>
      <c r="F51" s="32"/>
      <c r="G51" s="32"/>
      <c r="H51" s="32"/>
    </row>
    <row r="52" spans="1:8" ht="12.75" customHeight="1">
      <c r="A52" s="21"/>
      <c r="B52" s="33" t="s">
        <v>54</v>
      </c>
      <c r="C52" s="33"/>
      <c r="D52" s="33"/>
      <c r="E52" s="33"/>
      <c r="F52" s="33"/>
      <c r="G52" s="33"/>
      <c r="H52" s="21"/>
    </row>
    <row r="53" spans="1:8" ht="12.75" customHeight="1">
      <c r="A53" s="32"/>
      <c r="B53" s="32"/>
      <c r="C53" s="32"/>
      <c r="D53" s="32"/>
      <c r="E53" s="32"/>
      <c r="F53" s="32"/>
      <c r="G53" s="32"/>
      <c r="H53" s="32"/>
    </row>
    <row r="55" spans="1:8" ht="12.75" customHeight="1">
      <c r="A55" s="34"/>
      <c r="B55" s="34"/>
      <c r="C55" s="34"/>
      <c r="D55" s="34"/>
      <c r="E55" s="34"/>
      <c r="F55" s="34"/>
      <c r="G55" s="34"/>
      <c r="H55" s="34"/>
    </row>
    <row r="56" spans="1:8" ht="12.75" customHeight="1">
      <c r="A56" s="32"/>
      <c r="B56" s="32"/>
      <c r="C56" s="32"/>
      <c r="D56" s="32"/>
      <c r="E56" s="32"/>
      <c r="F56" s="32"/>
      <c r="G56" s="32"/>
      <c r="H56" s="32"/>
    </row>
    <row r="60" spans="1:8" ht="13.5" customHeight="1">
      <c r="A60" s="34"/>
      <c r="B60" s="34"/>
      <c r="C60" s="34"/>
      <c r="D60" s="34"/>
      <c r="E60" s="34"/>
      <c r="F60" s="34"/>
      <c r="G60" s="34"/>
      <c r="H60" s="34"/>
    </row>
    <row r="61" spans="1:8" ht="12.75" customHeight="1">
      <c r="A61" s="32"/>
      <c r="B61" s="32"/>
      <c r="C61" s="32"/>
      <c r="D61" s="32"/>
      <c r="E61" s="32"/>
      <c r="F61" s="32"/>
      <c r="G61" s="32"/>
      <c r="H61" s="32"/>
    </row>
    <row r="63" spans="1:8" ht="12.75" customHeight="1">
      <c r="A63" s="34"/>
      <c r="B63" s="34"/>
      <c r="C63" s="34"/>
      <c r="D63" s="34"/>
      <c r="E63" s="34"/>
      <c r="F63" s="34"/>
      <c r="G63" s="34"/>
      <c r="H63" s="34"/>
    </row>
  </sheetData>
  <sheetProtection selectLockedCells="1" selectUnlockedCells="1"/>
  <mergeCells count="32">
    <mergeCell ref="A55:H55"/>
    <mergeCell ref="A56:H56"/>
    <mergeCell ref="A60:H60"/>
    <mergeCell ref="A61:H61"/>
    <mergeCell ref="A63:H63"/>
    <mergeCell ref="A1:H1"/>
    <mergeCell ref="A2:H2"/>
    <mergeCell ref="A39:H39"/>
    <mergeCell ref="A43:H43"/>
    <mergeCell ref="B49:G49"/>
    <mergeCell ref="A51:H51"/>
    <mergeCell ref="B52:G52"/>
    <mergeCell ref="A53:H53"/>
    <mergeCell ref="A12:H12"/>
    <mergeCell ref="A18:H18"/>
    <mergeCell ref="A22:H22"/>
    <mergeCell ref="B27:C27"/>
    <mergeCell ref="A28:H28"/>
    <mergeCell ref="A32:H32"/>
    <mergeCell ref="A6:G6"/>
    <mergeCell ref="A7:A10"/>
    <mergeCell ref="B7:B10"/>
    <mergeCell ref="C7:C10"/>
    <mergeCell ref="D7:G7"/>
    <mergeCell ref="H7:H10"/>
    <mergeCell ref="D8:D10"/>
    <mergeCell ref="E8:E10"/>
    <mergeCell ref="F8:F10"/>
    <mergeCell ref="G8:G10"/>
    <mergeCell ref="A3:H3"/>
    <mergeCell ref="A4:H4"/>
    <mergeCell ref="A5:C5"/>
  </mergeCells>
  <printOptions/>
  <pageMargins left="0.7875" right="0.39375" top="0.4597222222222222" bottom="0.45" header="0.5118055555555555" footer="0.5118055555555555"/>
  <pageSetup fitToHeight="100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Скороходова Людмила Сабитовна</cp:lastModifiedBy>
  <dcterms:modified xsi:type="dcterms:W3CDTF">2012-05-10T07:43:09Z</dcterms:modified>
  <cp:category/>
  <cp:version/>
  <cp:contentType/>
  <cp:contentStatus/>
</cp:coreProperties>
</file>